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15830\Desktop\conv\"/>
    </mc:Choice>
  </mc:AlternateContent>
  <xr:revisionPtr revIDLastSave="0" documentId="8_{0677535F-81F7-4111-B7F4-00989D4C58E6}" xr6:coauthVersionLast="47" xr6:coauthVersionMax="47" xr10:uidLastSave="{00000000-0000-0000-0000-000000000000}"/>
  <bookViews>
    <workbookView xWindow="380" yWindow="380" windowWidth="14400" windowHeight="9280" xr2:uid="{417ABD70-C5F6-41A4-A9D7-5000DA840586}"/>
  </bookViews>
  <sheets>
    <sheet name="Taul1" sheetId="1" r:id="rId1"/>
    <sheet name="Taul2" sheetId="2" r:id="rId2"/>
    <sheet name="Tau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1" l="1"/>
  <c r="J9" i="1"/>
  <c r="L9" i="1" s="1"/>
  <c r="G9" i="1" s="1"/>
  <c r="K8" i="1"/>
  <c r="J8" i="1"/>
  <c r="L8" i="1" s="1"/>
  <c r="G8" i="1" s="1"/>
  <c r="K7" i="1"/>
  <c r="J7" i="1"/>
  <c r="L7" i="1" s="1"/>
  <c r="G7" i="1" s="1"/>
  <c r="K6" i="1"/>
  <c r="J6" i="1"/>
  <c r="L6" i="1" s="1"/>
  <c r="J10" i="1"/>
  <c r="G6" i="1" l="1"/>
  <c r="L10" i="1"/>
  <c r="G11" i="1" s="1"/>
  <c r="C12" i="1" l="1"/>
  <c r="J12" i="1"/>
  <c r="K11" i="1"/>
  <c r="J11" i="1"/>
</calcChain>
</file>

<file path=xl/sharedStrings.xml><?xml version="1.0" encoding="utf-8"?>
<sst xmlns="http://schemas.openxmlformats.org/spreadsheetml/2006/main" count="20" uniqueCount="19">
  <si>
    <t>Melutaso</t>
  </si>
  <si>
    <t>Annos</t>
  </si>
  <si>
    <t>min</t>
  </si>
  <si>
    <t>sek</t>
  </si>
  <si>
    <t>tuntia</t>
  </si>
  <si>
    <t>aika tunteina</t>
  </si>
  <si>
    <t>apu1</t>
  </si>
  <si>
    <t>apu2</t>
  </si>
  <si>
    <t>Työpäivän meluannos on</t>
  </si>
  <si>
    <t>Altistusaika</t>
  </si>
  <si>
    <t>Melu 1</t>
  </si>
  <si>
    <t>Melu 2</t>
  </si>
  <si>
    <t>Melu 3</t>
  </si>
  <si>
    <t>Melu 4</t>
  </si>
  <si>
    <t>dB</t>
  </si>
  <si>
    <t>Työmelun toiminta- ja raja-arvot</t>
  </si>
  <si>
    <t>Valtioneuvoston asetus työntekijöiden suojelemisesta melusta aiheutuvilta vaaroilta</t>
  </si>
  <si>
    <t>TYOSUOJELU.FI / MELULASKIN</t>
  </si>
  <si>
    <t>© Unto Kärkkäinen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</si>
</sst>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6"/>
      <color indexed="8"/>
      <name val="Calibri"/>
      <family val="2"/>
    </font>
    <font>
      <sz val="8"/>
      <name val="Calibri"/>
      <family val="2"/>
    </font>
    <font>
      <b/>
      <sz val="14"/>
      <color indexed="8"/>
      <name val="Calibri"/>
      <family val="2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2" borderId="18" applyNumberFormat="0" applyAlignment="0" applyProtection="0"/>
  </cellStyleXfs>
  <cellXfs count="37">
    <xf numFmtId="0" fontId="0" fillId="0" borderId="0" xfId="0"/>
    <xf numFmtId="0" fontId="2" fillId="0" borderId="0" xfId="0" applyFont="1"/>
    <xf numFmtId="3" fontId="0" fillId="0" borderId="0" xfId="0" applyNumberFormat="1"/>
    <xf numFmtId="164" fontId="0" fillId="0" borderId="0" xfId="0" applyNumberFormat="1"/>
    <xf numFmtId="164" fontId="2" fillId="0" borderId="0" xfId="0" applyNumberFormat="1" applyFont="1"/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6" fillId="2" borderId="11" xfId="3" applyBorder="1" applyAlignment="1" applyProtection="1">
      <alignment horizontal="center"/>
      <protection locked="0"/>
    </xf>
    <xf numFmtId="0" fontId="6" fillId="2" borderId="12" xfId="3" applyBorder="1" applyProtection="1">
      <protection locked="0"/>
    </xf>
    <xf numFmtId="0" fontId="6" fillId="2" borderId="1" xfId="3" applyBorder="1" applyProtection="1">
      <protection locked="0"/>
    </xf>
    <xf numFmtId="0" fontId="6" fillId="2" borderId="11" xfId="3" applyBorder="1" applyProtection="1">
      <protection locked="0"/>
    </xf>
    <xf numFmtId="0" fontId="0" fillId="0" borderId="13" xfId="0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2" fillId="0" borderId="0" xfId="0" applyNumberFormat="1" applyFont="1" applyAlignment="1">
      <alignment horizontal="left"/>
    </xf>
    <xf numFmtId="0" fontId="6" fillId="2" borderId="1" xfId="3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5" fillId="0" borderId="0" xfId="1" applyAlignment="1" applyProtection="1">
      <alignment horizontal="left"/>
      <protection locked="0"/>
    </xf>
    <xf numFmtId="0" fontId="0" fillId="0" borderId="0" xfId="0" applyAlignment="1">
      <alignment horizontal="center" wrapText="1"/>
    </xf>
    <xf numFmtId="0" fontId="4" fillId="0" borderId="0" xfId="0" applyFont="1"/>
    <xf numFmtId="164" fontId="4" fillId="0" borderId="0" xfId="0" applyNumberFormat="1" applyFont="1"/>
    <xf numFmtId="3" fontId="4" fillId="0" borderId="0" xfId="0" applyNumberFormat="1" applyFont="1"/>
    <xf numFmtId="49" fontId="0" fillId="0" borderId="0" xfId="0" applyNumberFormat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0" borderId="0" xfId="1" applyAlignment="1" applyProtection="1">
      <alignment horizontal="left"/>
      <protection locked="0"/>
    </xf>
    <xf numFmtId="0" fontId="0" fillId="0" borderId="0" xfId="0" applyAlignment="1">
      <alignment horizontal="center" vertical="top" wrapText="1"/>
    </xf>
    <xf numFmtId="0" fontId="5" fillId="0" borderId="0" xfId="1" applyAlignment="1" applyProtection="1">
      <alignment horizontal="center"/>
      <protection locked="0"/>
    </xf>
  </cellXfs>
  <cellStyles count="4">
    <cellStyle name="Hyperlinkki" xfId="1" builtinId="8"/>
    <cellStyle name="Normaali" xfId="0" builtinId="0"/>
    <cellStyle name="Normaali 2" xfId="2" xr:uid="{7E14644B-E6F7-4593-B0D3-DDCBABC248EB}"/>
    <cellStyle name="Syöttö" xfId="3" builtinId="20"/>
  </cellStyles>
  <dxfs count="2">
    <dxf>
      <font>
        <color rgb="FFFF000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finlex.fi/fi/laki/ajantasa/2006/20060085" TargetMode="External"/><Relationship Id="rId2" Type="http://schemas.openxmlformats.org/officeDocument/2006/relationships/hyperlink" Target="http://www.finlex.fi/fi/laki/alkup/2006/20060085" TargetMode="External"/><Relationship Id="rId1" Type="http://schemas.openxmlformats.org/officeDocument/2006/relationships/hyperlink" Target="http://www.ttl.fi/fi/tyoymparisto/melu/melun_toiminta_arvot/sivut/default.aspx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20B851-A76D-4983-97DB-A805B8073775}">
  <dimension ref="B1:L19"/>
  <sheetViews>
    <sheetView tabSelected="1" workbookViewId="0">
      <selection activeCell="B17" sqref="B17"/>
    </sheetView>
  </sheetViews>
  <sheetFormatPr defaultRowHeight="14.5" x14ac:dyDescent="0.35"/>
  <cols>
    <col min="4" max="4" width="7.453125" customWidth="1"/>
    <col min="5" max="5" width="7.54296875" customWidth="1"/>
    <col min="6" max="6" width="8.1796875" customWidth="1"/>
    <col min="7" max="7" width="11.1796875" customWidth="1"/>
    <col min="8" max="8" width="9.1796875" style="3"/>
    <col min="9" max="9" width="14.453125" style="3" customWidth="1"/>
    <col min="10" max="10" width="12.54296875" hidden="1" customWidth="1"/>
    <col min="11" max="11" width="19.1796875" style="2" hidden="1" customWidth="1"/>
    <col min="12" max="12" width="16.81640625" style="2" hidden="1" customWidth="1"/>
  </cols>
  <sheetData>
    <row r="1" spans="2:12" s="26" customFormat="1" ht="18.5" x14ac:dyDescent="0.45">
      <c r="B1" s="26" t="s">
        <v>17</v>
      </c>
      <c r="H1" s="27"/>
      <c r="I1" s="27"/>
      <c r="K1" s="28"/>
      <c r="L1" s="28"/>
    </row>
    <row r="3" spans="2:12" ht="15" thickBot="1" x14ac:dyDescent="0.4"/>
    <row r="4" spans="2:12" x14ac:dyDescent="0.35">
      <c r="B4" s="33" t="s">
        <v>0</v>
      </c>
      <c r="C4" s="32"/>
      <c r="D4" s="30" t="s">
        <v>9</v>
      </c>
      <c r="E4" s="31"/>
      <c r="F4" s="32"/>
      <c r="G4" s="10" t="s">
        <v>1</v>
      </c>
    </row>
    <row r="5" spans="2:12" x14ac:dyDescent="0.35">
      <c r="B5" s="5"/>
      <c r="C5" s="11" t="s">
        <v>14</v>
      </c>
      <c r="D5" s="13" t="s">
        <v>4</v>
      </c>
      <c r="E5" s="6" t="s">
        <v>2</v>
      </c>
      <c r="F5" s="11" t="s">
        <v>3</v>
      </c>
      <c r="G5" s="19" t="s">
        <v>14</v>
      </c>
      <c r="J5" t="s">
        <v>5</v>
      </c>
      <c r="K5" s="2" t="s">
        <v>6</v>
      </c>
      <c r="L5" s="2" t="s">
        <v>7</v>
      </c>
    </row>
    <row r="6" spans="2:12" x14ac:dyDescent="0.35">
      <c r="B6" s="5" t="s">
        <v>10</v>
      </c>
      <c r="C6" s="15"/>
      <c r="D6" s="16"/>
      <c r="E6" s="17"/>
      <c r="F6" s="18"/>
      <c r="G6" s="20" t="str">
        <f>IF(L6&gt;0,LOG10(L6/8)*10," ")</f>
        <v xml:space="preserve"> </v>
      </c>
      <c r="J6">
        <f>D6+E6/60+F6/3600</f>
        <v>0</v>
      </c>
      <c r="K6" s="2">
        <f>POWER(10,C6/10)</f>
        <v>1</v>
      </c>
      <c r="L6" s="2">
        <f>J6*K6</f>
        <v>0</v>
      </c>
    </row>
    <row r="7" spans="2:12" x14ac:dyDescent="0.35">
      <c r="B7" s="5" t="s">
        <v>11</v>
      </c>
      <c r="C7" s="15"/>
      <c r="D7" s="16"/>
      <c r="E7" s="22"/>
      <c r="F7" s="18"/>
      <c r="G7" s="20" t="str">
        <f>IF(L7&gt;0,LOG10(L7/8)*10," ")</f>
        <v xml:space="preserve"> </v>
      </c>
      <c r="J7">
        <f>D7+E7/60+F7/3600</f>
        <v>0</v>
      </c>
      <c r="K7" s="2">
        <f>POWER(10,C7/10)</f>
        <v>1</v>
      </c>
      <c r="L7" s="2">
        <f>J7*K7</f>
        <v>0</v>
      </c>
    </row>
    <row r="8" spans="2:12" x14ac:dyDescent="0.35">
      <c r="B8" s="5" t="s">
        <v>12</v>
      </c>
      <c r="C8" s="15"/>
      <c r="D8" s="16"/>
      <c r="E8" s="17"/>
      <c r="F8" s="18"/>
      <c r="G8" s="20" t="str">
        <f>IF(L8&gt;0,LOG10(L8/8)*10," ")</f>
        <v xml:space="preserve"> </v>
      </c>
      <c r="J8">
        <f>D8+E8/60+F8/3600</f>
        <v>0</v>
      </c>
      <c r="K8" s="2">
        <f>POWER(10,C8/10)</f>
        <v>1</v>
      </c>
      <c r="L8" s="2">
        <f>J8*K8</f>
        <v>0</v>
      </c>
    </row>
    <row r="9" spans="2:12" x14ac:dyDescent="0.35">
      <c r="B9" s="5" t="s">
        <v>13</v>
      </c>
      <c r="C9" s="15"/>
      <c r="D9" s="16"/>
      <c r="E9" s="17"/>
      <c r="F9" s="18"/>
      <c r="G9" s="20" t="str">
        <f>IF(L9&gt;0,LOG10(L9/8)*10," ")</f>
        <v xml:space="preserve"> </v>
      </c>
      <c r="J9">
        <f>D9+E9/60+F9/3600</f>
        <v>0</v>
      </c>
      <c r="K9" s="2">
        <f>POWER(10,C9/10)</f>
        <v>1</v>
      </c>
      <c r="L9" s="2">
        <f>J9*K9</f>
        <v>0</v>
      </c>
    </row>
    <row r="10" spans="2:12" ht="15" thickBot="1" x14ac:dyDescent="0.4">
      <c r="B10" s="7"/>
      <c r="C10" s="12"/>
      <c r="D10" s="14"/>
      <c r="E10" s="8"/>
      <c r="F10" s="12"/>
      <c r="G10" s="9"/>
      <c r="J10">
        <f>SUM(J6:J9)</f>
        <v>0</v>
      </c>
      <c r="L10" s="2">
        <f>SUM(L6:L9)</f>
        <v>0</v>
      </c>
    </row>
    <row r="11" spans="2:12" ht="21" x14ac:dyDescent="0.5">
      <c r="C11" s="1" t="s">
        <v>8</v>
      </c>
      <c r="F11" s="23"/>
      <c r="G11" s="21" t="str">
        <f>IF(J10&gt;24,"Altistusaika yli 24 tuntia",IF(L10&gt;0,LOG10(L10/8)*10," "))</f>
        <v xml:space="preserve"> </v>
      </c>
      <c r="H11" s="4"/>
      <c r="I11" s="4"/>
      <c r="J11" t="b">
        <f>AND(G11&gt;79.9,G11&lt;85)</f>
        <v>0</v>
      </c>
      <c r="K11" t="b">
        <f>AND(G11&gt;84.9,G11&lt;95)</f>
        <v>0</v>
      </c>
    </row>
    <row r="12" spans="2:12" x14ac:dyDescent="0.35">
      <c r="C12" s="35" t="str">
        <f>IF(G11=" "," ",(IF(AND(G11&gt;119.9,G11&lt;1000),"Hyvätkään kuulonsuojaimet eivät enää välttämättä anna riittävää suojaa",(IF(J12=TRUE,"Selvitettävä ylittääkö työpäivän meluannos kuulonsuojaimen sisällä 87 dB",IF(K11=TRUE,"Ylempi toiminta-arvo, 85 dB, ylittyy",IF(J11=TRUE,"Alempi toiminta-arvo, 80 dB, ylittyy"," ")))))))</f>
        <v xml:space="preserve"> </v>
      </c>
      <c r="D12" s="35"/>
      <c r="E12" s="35"/>
      <c r="F12" s="35"/>
      <c r="G12" s="35"/>
      <c r="J12" t="b">
        <f>AND(G11&gt;94.9,G11&lt;120)</f>
        <v>0</v>
      </c>
    </row>
    <row r="13" spans="2:12" x14ac:dyDescent="0.35">
      <c r="C13" s="35"/>
      <c r="D13" s="35"/>
      <c r="E13" s="35"/>
      <c r="F13" s="35"/>
      <c r="G13" s="35"/>
    </row>
    <row r="14" spans="2:12" x14ac:dyDescent="0.35">
      <c r="C14" s="25"/>
      <c r="D14" s="25"/>
      <c r="E14" s="25"/>
      <c r="F14" s="25"/>
      <c r="G14" s="25"/>
    </row>
    <row r="15" spans="2:12" x14ac:dyDescent="0.35">
      <c r="B15" s="34" t="s">
        <v>15</v>
      </c>
      <c r="C15" s="34"/>
      <c r="D15" s="34"/>
      <c r="E15" s="34"/>
    </row>
    <row r="16" spans="2:12" x14ac:dyDescent="0.35">
      <c r="B16" s="34" t="s">
        <v>16</v>
      </c>
      <c r="C16" s="34"/>
      <c r="D16" s="34"/>
      <c r="E16" s="34"/>
      <c r="F16" s="34"/>
      <c r="G16" s="34"/>
      <c r="H16" s="34"/>
      <c r="I16" s="34"/>
    </row>
    <row r="17" spans="2:9" x14ac:dyDescent="0.35">
      <c r="B17" s="24"/>
      <c r="C17" s="24"/>
      <c r="D17" s="24"/>
      <c r="E17" s="24"/>
      <c r="F17" s="24"/>
      <c r="G17" s="24"/>
      <c r="H17" s="24"/>
      <c r="I17" s="24"/>
    </row>
    <row r="19" spans="2:9" x14ac:dyDescent="0.35">
      <c r="B19" t="s">
        <v>18</v>
      </c>
      <c r="E19" s="36"/>
      <c r="F19" s="36"/>
      <c r="G19" s="36"/>
      <c r="I19" s="29"/>
    </row>
  </sheetData>
  <sheetProtection sheet="1" objects="1" scenarios="1" selectLockedCells="1"/>
  <mergeCells count="6">
    <mergeCell ref="E19:G19"/>
    <mergeCell ref="D4:F4"/>
    <mergeCell ref="B4:C4"/>
    <mergeCell ref="B15:E15"/>
    <mergeCell ref="B16:I16"/>
    <mergeCell ref="C12:G13"/>
  </mergeCells>
  <phoneticPr fontId="3" type="noConversion"/>
  <conditionalFormatting sqref="G11">
    <cfRule type="cellIs" dxfId="1" priority="1" stopIfTrue="1" operator="lessThan">
      <formula>80</formula>
    </cfRule>
    <cfRule type="cellIs" dxfId="0" priority="2" stopIfTrue="1" operator="greaterThan">
      <formula>85</formula>
    </cfRule>
    <cfRule type="cellIs" priority="3" stopIfTrue="1" operator="lessThan">
      <formula>80</formula>
    </cfRule>
  </conditionalFormatting>
  <hyperlinks>
    <hyperlink ref="B15" r:id="rId1" xr:uid="{383D514F-BE39-4E51-9183-EEF31B89D5D7}"/>
    <hyperlink ref="B16" r:id="rId2" xr:uid="{F7ECC2A6-9233-4F1A-BEAC-B9DDF141D31D}"/>
    <hyperlink ref="B16:I16" r:id="rId3" display="Valtioneuvoston asetus työntekijöiden suojelemisesta melusta aiheutuvilta vaaroilta" xr:uid="{54D83B81-8952-4330-B084-950BCEC6D7A6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B2AFE-4E8F-4B7A-B28C-99B0BCE50E19}">
  <dimension ref="A1"/>
  <sheetViews>
    <sheetView workbookViewId="0"/>
  </sheetViews>
  <sheetFormatPr defaultRowHeight="14.5" x14ac:dyDescent="0.3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A1A95-B423-4465-AB0D-C277E424AE9B}">
  <dimension ref="A1"/>
  <sheetViews>
    <sheetView workbookViewId="0"/>
  </sheetViews>
  <sheetFormatPr defaultRowHeight="14.5" x14ac:dyDescent="0.3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Aluehallintovirasto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Unto Kärkkäinen</dc:creator>
  <cp:lastModifiedBy>Broman Taneli (LVV)</cp:lastModifiedBy>
  <cp:lastPrinted>2010-07-28T10:26:48Z</cp:lastPrinted>
  <dcterms:created xsi:type="dcterms:W3CDTF">2010-06-10T07:38:55Z</dcterms:created>
  <dcterms:modified xsi:type="dcterms:W3CDTF">2026-03-02T11:41:14Z</dcterms:modified>
</cp:coreProperties>
</file>